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bookViews>
  <sheets>
    <sheet name="Rebate Amount Info" sheetId="3" r:id="rId1"/>
    <sheet name="Expenses" sheetId="1" r:id="rId2"/>
    <sheet name="16 Closing Rev" sheetId="2" r:id="rId3"/>
  </sheets>
  <externalReferences>
    <externalReference r:id="rId4"/>
  </externalReferences>
  <calcPr calcId="162913"/>
  <fileRecoveryPr repairLoad="1"/>
</workbook>
</file>

<file path=xl/calcChain.xml><?xml version="1.0" encoding="utf-8"?>
<calcChain xmlns="http://schemas.openxmlformats.org/spreadsheetml/2006/main">
  <c r="F4" i="2" l="1"/>
  <c r="H3" i="2"/>
  <c r="D3" i="2"/>
  <c r="B3" i="2"/>
  <c r="A3" i="2"/>
  <c r="H2" i="2"/>
  <c r="D2" i="2"/>
  <c r="B2" i="2"/>
  <c r="A2" i="2"/>
  <c r="H1" i="2"/>
  <c r="D1" i="2"/>
  <c r="B1" i="2"/>
  <c r="M4" i="3"/>
  <c r="M3" i="3"/>
</calcChain>
</file>

<file path=xl/sharedStrings.xml><?xml version="1.0" encoding="utf-8"?>
<sst xmlns="http://schemas.openxmlformats.org/spreadsheetml/2006/main" count="452" uniqueCount="98">
  <si>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</si>
  <si>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</si>
  <si>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</si>
  <si>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</si>
  <si>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</si>
  <si>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</si>
  <si>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</si>
  <si>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</si>
  <si>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</si>
  <si>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</si>
  <si>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</si>
  <si>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</si>
  <si>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</si>
  <si>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</si>
  <si>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</si>
  <si>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</si>
  <si>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</si>
  <si>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</si>
  <si>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</si>
  <si>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T81090039</t>
  </si>
  <si>
    <t xml:space="preserve">FIA CARD SERVICES NA          </t>
  </si>
  <si>
    <t>22</t>
  </si>
  <si>
    <t>03</t>
  </si>
  <si>
    <t>6250</t>
  </si>
  <si>
    <t>undefined</t>
  </si>
  <si>
    <t>7370</t>
  </si>
  <si>
    <t>30</t>
  </si>
  <si>
    <t>7300</t>
  </si>
  <si>
    <t>0000</t>
  </si>
  <si>
    <t>7280</t>
  </si>
  <si>
    <t>7637</t>
  </si>
  <si>
    <t>NV SEC OF STATE - Purchase</t>
  </si>
  <si>
    <t>STATE BAR OF NEVADA ON - Pu</t>
  </si>
  <si>
    <t>NEVADA SECRETARY OF - Purch</t>
  </si>
  <si>
    <t>LEG. COUNSEL BUREAU - Purch</t>
  </si>
  <si>
    <t>BA753191601</t>
  </si>
  <si>
    <t>753</t>
  </si>
  <si>
    <t>1013</t>
  </si>
  <si>
    <t>BA753283501</t>
  </si>
  <si>
    <t>LEGISLATIVE COUNSEL BU</t>
  </si>
  <si>
    <t>TC753191601</t>
  </si>
  <si>
    <t>SOUTHWES  5262420611649 - P</t>
  </si>
  <si>
    <t>SOUTHWES  5262420605946 - P</t>
  </si>
  <si>
    <t>SOUTHWES  5262418702324 - P</t>
  </si>
  <si>
    <t>SOUTHWES  5262415830806 - P</t>
  </si>
  <si>
    <t>BA753344501</t>
  </si>
  <si>
    <t>USPS-NCMS     66100389</t>
  </si>
  <si>
    <t>BA753010601</t>
  </si>
  <si>
    <t>TOXICOLOGY &amp; CLIN CHEM - Pu</t>
  </si>
  <si>
    <t>BA753041601</t>
  </si>
  <si>
    <t>TC753100601</t>
  </si>
  <si>
    <t>SOUTHWES  5262190302056 - P</t>
  </si>
  <si>
    <t>TC753010601</t>
  </si>
  <si>
    <t>TC753314501</t>
  </si>
  <si>
    <t>SOUTHWES  5262147109875</t>
  </si>
  <si>
    <t>SOUTHWES  5262145813638</t>
  </si>
  <si>
    <t>TC753283501</t>
  </si>
  <si>
    <t>SOUTHWES  5262139810410</t>
  </si>
  <si>
    <t>BA753161601</t>
  </si>
  <si>
    <t>BA753130601</t>
  </si>
  <si>
    <t>REI MATTHEW BENDER &amp;CO - Pu</t>
  </si>
  <si>
    <t>NATIONAL BUSINESS INST - Pu</t>
  </si>
  <si>
    <t>BA753100601</t>
  </si>
  <si>
    <t>7431</t>
  </si>
  <si>
    <t>ROEI LOCKSMITH - Purchase</t>
  </si>
  <si>
    <t>753 Total</t>
  </si>
  <si>
    <t>REVERSIONS</t>
  </si>
  <si>
    <t>AGENCY</t>
  </si>
  <si>
    <t>↓</t>
  </si>
  <si>
    <t>B&amp;I - NV ATTORNEY FOR INJURED WORKERS</t>
  </si>
  <si>
    <t>PRIOR YEAR REFUNDS</t>
  </si>
  <si>
    <t>TRANSFERRED FROM INDUSTRIAL RELATIONS</t>
  </si>
  <si>
    <t>1013 Total</t>
  </si>
  <si>
    <t>STATE OF NEVADA--TRAVEL CARD</t>
  </si>
  <si>
    <t>Corporate</t>
  </si>
  <si>
    <t>CTA</t>
  </si>
  <si>
    <t>753-B I NAIW</t>
  </si>
  <si>
    <t>0473</t>
  </si>
  <si>
    <t>→</t>
  </si>
  <si>
    <t>STATE OF NEVADA--PURCHASE CARD</t>
  </si>
  <si>
    <t>CPB</t>
  </si>
  <si>
    <t>753-NAIW</t>
  </si>
  <si>
    <t>7783</t>
  </si>
  <si>
    <t>Client ID</t>
  </si>
  <si>
    <t>Billing Type</t>
  </si>
  <si>
    <t>Type</t>
  </si>
  <si>
    <t>Company #</t>
  </si>
  <si>
    <t>Name</t>
  </si>
  <si>
    <t>Account 
last 4 #'s</t>
  </si>
  <si>
    <t>Total Rebate Due (incl. GI)</t>
  </si>
  <si>
    <t>Expense
Detail %</t>
  </si>
  <si>
    <t>Budget
Account</t>
  </si>
  <si>
    <t>Amt of
Rebate by Expense %</t>
  </si>
  <si>
    <t>Distribution
%</t>
  </si>
  <si>
    <t>Rebate Amount
Being Distributed to:</t>
  </si>
  <si>
    <t>Amt of
Distribution</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</si>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</sst>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0000"/>
    <numFmt numFmtId="167" formatCode="&quot;$&quot;#,##0.00"/>
  </numFmts>
  <fonts count="64"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7">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15FF7F"/>
        <bgColor indexed="64"/>
      </patternFill>
    </fill>
    <fill>
      <patternFill patternType="solid">
        <fgColor rgb="FF0C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1"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38" fillId="0" borderId="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35" fillId="33" borderId="0" applyNumberFormat="0" applyBorder="0" applyAlignment="0" applyProtection="0"/>
    <xf numFmtId="0" fontId="39" fillId="33" borderId="0" applyNumberFormat="0" applyBorder="0" applyAlignment="0" applyProtection="0"/>
    <xf numFmtId="0" fontId="35" fillId="10" borderId="0" applyNumberFormat="0" applyBorder="0" applyAlignment="0" applyProtection="0"/>
    <xf numFmtId="0" fontId="39" fillId="10" borderId="0" applyNumberFormat="0" applyBorder="0" applyAlignment="0" applyProtection="0"/>
    <xf numFmtId="0" fontId="35" fillId="14" borderId="0" applyNumberFormat="0" applyBorder="0" applyAlignment="0" applyProtection="0"/>
    <xf numFmtId="0" fontId="39" fillId="14" borderId="0" applyNumberFormat="0" applyBorder="0" applyAlignment="0" applyProtection="0"/>
    <xf numFmtId="0" fontId="35" fillId="18" borderId="0" applyNumberFormat="0" applyBorder="0" applyAlignment="0" applyProtection="0"/>
    <xf numFmtId="0" fontId="39" fillId="18" borderId="0" applyNumberFormat="0" applyBorder="0" applyAlignment="0" applyProtection="0"/>
    <xf numFmtId="0" fontId="35" fillId="22" borderId="0" applyNumberFormat="0" applyBorder="0" applyAlignment="0" applyProtection="0"/>
    <xf numFmtId="0" fontId="39" fillId="22" borderId="0" applyNumberFormat="0" applyBorder="0" applyAlignment="0" applyProtection="0"/>
    <xf numFmtId="0" fontId="35" fillId="26" borderId="0" applyNumberFormat="0" applyBorder="0" applyAlignment="0" applyProtection="0"/>
    <xf numFmtId="0" fontId="39" fillId="26" borderId="0" applyNumberFormat="0" applyBorder="0" applyAlignment="0" applyProtection="0"/>
    <xf numFmtId="0" fontId="35" fillId="30" borderId="0" applyNumberFormat="0" applyBorder="0" applyAlignment="0" applyProtection="0"/>
    <xf numFmtId="0" fontId="39" fillId="30" borderId="0" applyNumberFormat="0" applyBorder="0" applyAlignment="0" applyProtection="0"/>
    <xf numFmtId="0" fontId="25" fillId="4" borderId="0" applyNumberFormat="0" applyBorder="0" applyAlignment="0" applyProtection="0"/>
    <xf numFmtId="0" fontId="40" fillId="4" borderId="0" applyNumberFormat="0" applyBorder="0" applyAlignment="0" applyProtection="0"/>
    <xf numFmtId="0" fontId="29" fillId="7" borderId="6" applyNumberFormat="0" applyAlignment="0" applyProtection="0"/>
    <xf numFmtId="0" fontId="41" fillId="7" borderId="6" applyNumberFormat="0" applyAlignment="0" applyProtection="0"/>
    <xf numFmtId="0" fontId="31" fillId="8" borderId="9" applyNumberFormat="0" applyAlignment="0" applyProtection="0"/>
    <xf numFmtId="0" fontId="42"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3" borderId="0" applyNumberFormat="0" applyBorder="0" applyAlignment="0" applyProtection="0"/>
    <xf numFmtId="0" fontId="47" fillId="3"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6" borderId="6" applyNumberFormat="0" applyAlignment="0" applyProtection="0"/>
    <xf numFmtId="0" fontId="54" fillId="6"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5" borderId="0" applyNumberFormat="0" applyBorder="0" applyAlignment="0" applyProtection="0"/>
    <xf numFmtId="0" fontId="56" fillId="5"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37"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8" fillId="7" borderId="7" applyNumberFormat="0" applyAlignment="0" applyProtection="0"/>
    <xf numFmtId="0" fontId="57" fillId="7"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9" borderId="10" applyNumberFormat="0" applyFont="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9" borderId="10" applyNumberFormat="0" applyFont="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 fillId="0" borderId="0"/>
    <xf numFmtId="0" fontId="37" fillId="9" borderId="10" applyNumberFormat="0" applyFont="0" applyAlignment="0" applyProtection="0"/>
    <xf numFmtId="0" fontId="2" fillId="0" borderId="0"/>
    <xf numFmtId="0" fontId="38" fillId="0" borderId="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44">
    <xf numFmtId="0" fontId="0" fillId="0" borderId="0" xfId="0"/>
    <xf numFmtId="10" fontId="0" fillId="0" borderId="0" xfId="2" applyNumberFormat="1" applyFont="1" applyAlignment="1"/>
    <xf numFmtId="9" fontId="0" fillId="0" borderId="0" xfId="2089" applyFont="1"/>
    <xf numFmtId="0" fontId="0" fillId="0" borderId="0" xfId="0" applyFont="1" applyFill="1"/>
    <xf numFmtId="0" fontId="0" fillId="0" borderId="0" xfId="0" applyFont="1"/>
    <xf numFmtId="10" fontId="0" fillId="34" borderId="0" xfId="2" applyNumberFormat="1" applyFont="1" applyFill="1" applyAlignment="1"/>
    <xf numFmtId="1" fontId="62" fillId="36" borderId="0" xfId="0" applyNumberFormat="1" applyFont="1" applyFill="1" applyAlignment="1">
      <alignment horizontal="center"/>
    </xf>
    <xf numFmtId="0" fontId="62" fillId="36" borderId="0" xfId="0" applyFont="1" applyFill="1"/>
    <xf numFmtId="166" fontId="62" fillId="36" borderId="0" xfId="0" applyNumberFormat="1" applyFont="1" applyFill="1" applyAlignment="1">
      <alignment horizontal="center"/>
    </xf>
    <xf numFmtId="167" fontId="62" fillId="36" borderId="0" xfId="0" applyNumberFormat="1" applyFont="1" applyFill="1"/>
    <xf numFmtId="9" fontId="62" fillId="36" borderId="0" xfId="2089" applyNumberFormat="1" applyFont="1" applyFill="1" applyAlignment="1">
      <alignment horizontal="center"/>
    </xf>
    <xf numFmtId="49" fontId="62" fillId="36" borderId="0" xfId="0" applyNumberFormat="1" applyFont="1" applyFill="1" applyAlignment="1">
      <alignment horizontal="center"/>
    </xf>
    <xf numFmtId="9" fontId="62" fillId="36" borderId="0" xfId="2089" applyFont="1" applyFill="1" applyAlignment="1">
      <alignment horizontal="right"/>
    </xf>
    <xf numFmtId="0" fontId="0" fillId="36" borderId="0" xfId="0" applyFont="1" applyFill="1"/>
    <xf numFmtId="0" fontId="0" fillId="36" borderId="0" xfId="0" applyFont="1" applyFill="1" applyAlignment="1">
      <alignment horizontal="center"/>
    </xf>
    <xf numFmtId="0" fontId="0" fillId="36" borderId="0" xfId="0" applyFont="1" applyFill="1" applyAlignment="1"/>
    <xf numFmtId="4" fontId="0" fillId="36" borderId="0" xfId="2089" applyNumberFormat="1" applyFont="1" applyFill="1" applyAlignment="1">
      <alignment horizontal="right"/>
    </xf>
    <xf numFmtId="0" fontId="0" fillId="34" borderId="0" xfId="0" applyFont="1" applyFill="1" applyAlignment="1">
      <alignment horizontal="center"/>
    </xf>
    <xf numFmtId="0" fontId="0" fillId="34" borderId="0" xfId="0" applyFont="1" applyFill="1" applyAlignment="1"/>
    <xf numFmtId="40" fontId="0" fillId="34" borderId="0" xfId="0" applyNumberFormat="1" applyFont="1" applyFill="1" applyAlignment="1"/>
    <xf numFmtId="0" fontId="0" fillId="0" borderId="0" xfId="0" applyFont="1" applyAlignment="1"/>
    <xf numFmtId="0" fontId="0" fillId="0" borderId="0" xfId="0" applyFont="1" applyAlignment="1">
      <alignment horizontal="center"/>
    </xf>
    <xf numFmtId="40" fontId="0" fillId="0" borderId="0" xfId="0" applyNumberFormat="1" applyFont="1" applyAlignment="1"/>
    <xf numFmtId="0" fontId="63" fillId="0" borderId="1" xfId="3" applyFont="1" applyFill="1" applyBorder="1" applyAlignment="1">
      <alignment horizontal="center" wrapText="1"/>
    </xf>
    <xf numFmtId="0" fontId="63" fillId="2" borderId="2" xfId="3" applyFont="1" applyFill="1" applyBorder="1" applyAlignment="1">
      <alignment horizontal="left" vertical="top"/>
    </xf>
    <xf numFmtId="0" fontId="63" fillId="2" borderId="2" xfId="3" applyFont="1" applyFill="1" applyBorder="1" applyAlignment="1">
      <alignment horizontal="center" vertical="top"/>
    </xf>
    <xf numFmtId="0" fontId="34" fillId="34" borderId="0" xfId="0" applyFont="1" applyFill="1" applyAlignment="1">
      <alignment horizontal="center" vertical="center" wrapText="1"/>
    </xf>
    <xf numFmtId="9" fontId="34" fillId="34" borderId="0" xfId="2089" applyNumberFormat="1" applyFont="1" applyFill="1" applyAlignment="1">
      <alignment horizontal="center" vertical="center" wrapText="1"/>
    </xf>
    <xf numFmtId="49" fontId="34" fillId="34" borderId="0" xfId="0" applyNumberFormat="1" applyFont="1" applyFill="1" applyAlignment="1">
      <alignment horizontal="center" vertical="center" wrapText="1"/>
    </xf>
    <xf numFmtId="40" fontId="34" fillId="34" borderId="0" xfId="0" applyNumberFormat="1" applyFont="1" applyFill="1" applyAlignment="1">
      <alignment horizontal="center" vertical="center" wrapText="1"/>
    </xf>
    <xf numFmtId="9" fontId="34" fillId="34" borderId="0" xfId="0" applyNumberFormat="1" applyFont="1" applyFill="1" applyAlignment="1">
      <alignment horizontal="center" vertical="center" wrapText="1"/>
    </xf>
    <xf numFmtId="4" fontId="34" fillId="34" borderId="0" xfId="2089" applyNumberFormat="1" applyFont="1" applyFill="1" applyAlignment="1">
      <alignment horizontal="center" vertical="center" wrapText="1"/>
    </xf>
    <xf numFmtId="0" fontId="0" fillId="0" borderId="0" xfId="0" applyFont="1" applyAlignment="1">
      <alignment horizontal="center" wrapText="1"/>
    </xf>
    <xf numFmtId="10" fontId="0" fillId="34" borderId="0" xfId="2" applyNumberFormat="1" applyFont="1" applyFill="1" applyAlignment="1">
      <alignment horizontal="center"/>
    </xf>
    <xf numFmtId="10" fontId="0" fillId="34" borderId="0" xfId="2" applyNumberFormat="1" applyFont="1" applyFill="1" applyAlignment="1">
      <alignment horizontal="center" vertical="center"/>
    </xf>
    <xf numFmtId="10" fontId="0" fillId="34" borderId="0" xfId="0" applyNumberFormat="1" applyFont="1" applyFill="1" applyAlignment="1">
      <alignment horizontal="center" vertical="center"/>
    </xf>
    <xf numFmtId="0" fontId="34" fillId="0" borderId="0" xfId="0" applyFont="1" applyFill="1" applyAlignment="1">
      <alignment horizontal="left"/>
    </xf>
    <xf numFmtId="40" fontId="34" fillId="0" borderId="0" xfId="0" applyNumberFormat="1" applyFont="1" applyAlignment="1"/>
    <xf numFmtId="10" fontId="0" fillId="0" borderId="0" xfId="2" applyNumberFormat="1" applyFont="1" applyAlignment="1">
      <alignment horizontal="center"/>
    </xf>
    <xf numFmtId="164" fontId="63" fillId="2" borderId="2" xfId="3" applyNumberFormat="1" applyFont="1" applyFill="1" applyBorder="1" applyAlignment="1">
      <alignment horizontal="right" vertical="top"/>
    </xf>
    <xf numFmtId="165" fontId="63" fillId="2" borderId="2" xfId="3" applyNumberFormat="1" applyFont="1" applyFill="1" applyBorder="1" applyAlignment="1">
      <alignment horizontal="left" vertical="top"/>
    </xf>
    <xf numFmtId="0" fontId="0" fillId="34" borderId="0" xfId="0" applyFont="1" applyFill="1" applyAlignment="1">
      <alignment horizontal="center" wrapText="1"/>
    </xf>
    <xf numFmtId="0" fontId="34" fillId="0" borderId="0" xfId="0" applyFont="1" applyAlignment="1">
      <alignment horizontal="left" wrapText="1"/>
    </xf>
    <xf numFmtId="0" fontId="0" fillId="35" borderId="0" xfId="0" applyFont="1" applyFill="1" applyAlignment="1">
      <alignment horizontal="left"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workbookViewId="0">
      <selection activeCell="K15" sqref="K15"/>
    </sheetView>
  </sheetViews>
  <sheetFormatPr defaultRowHeight="15" x14ac:dyDescent="0.25"/>
  <cols>
    <col min="1" max="1" width="34" style="4" bestFit="1" customWidth="1"/>
    <col min="2" max="2" width="9.85546875" style="4" bestFit="1" customWidth="1"/>
    <col min="3" max="4" width="9.140625" style="4"/>
    <col min="5" max="5" width="12.42578125" style="4" bestFit="1" customWidth="1"/>
    <col min="6" max="6" width="7.28515625" style="4" bestFit="1" customWidth="1"/>
    <col min="7" max="7" width="8.140625" style="4" bestFit="1" customWidth="1"/>
    <col min="8" max="9" width="9.140625" style="4"/>
    <col min="10" max="10" width="9.5703125" style="4" bestFit="1" customWidth="1"/>
    <col min="11" max="11" width="9.140625" style="2"/>
    <col min="12" max="13" width="9.140625" style="4"/>
    <col min="14" max="14" width="9.5703125" style="4" bestFit="1" customWidth="1"/>
    <col min="15" max="15" width="9.140625" style="2"/>
    <col min="16" max="18" width="9.140625" style="4"/>
    <col min="19" max="19" width="16.85546875" style="4" bestFit="1" customWidth="1"/>
    <col min="20" max="16384" width="9.140625" style="4"/>
  </cols>
  <sheetData>
    <row r="1" spans="1:15" ht="81" customHeight="1" x14ac:dyDescent="0.25">
      <c r="A1" s="42" t="s">
        <v>97</v>
      </c>
      <c r="B1" s="42"/>
      <c r="C1" s="42"/>
      <c r="D1" s="42"/>
      <c r="E1" s="42"/>
      <c r="F1" s="42"/>
      <c r="G1" s="42"/>
      <c r="H1" s="42"/>
      <c r="I1" s="42"/>
      <c r="J1" s="42"/>
      <c r="K1" s="42"/>
      <c r="L1" s="42"/>
      <c r="M1" s="42"/>
      <c r="O1" s="4"/>
    </row>
    <row r="2" spans="1:15" s="32" customFormat="1" ht="72.75" customHeight="1" x14ac:dyDescent="0.25">
      <c r="A2" s="26" t="s">
        <v>83</v>
      </c>
      <c r="B2" s="26" t="s">
        <v>84</v>
      </c>
      <c r="C2" s="26" t="s">
        <v>85</v>
      </c>
      <c r="D2" s="26" t="s">
        <v>86</v>
      </c>
      <c r="E2" s="26" t="s">
        <v>87</v>
      </c>
      <c r="F2" s="26" t="s">
        <v>88</v>
      </c>
      <c r="G2" s="26" t="s">
        <v>89</v>
      </c>
      <c r="H2" s="27" t="s">
        <v>90</v>
      </c>
      <c r="I2" s="28" t="s">
        <v>91</v>
      </c>
      <c r="J2" s="29" t="s">
        <v>92</v>
      </c>
      <c r="K2" s="30" t="s">
        <v>93</v>
      </c>
      <c r="L2" s="26" t="s">
        <v>94</v>
      </c>
      <c r="M2" s="31" t="s">
        <v>95</v>
      </c>
    </row>
    <row r="3" spans="1:15" x14ac:dyDescent="0.25">
      <c r="A3" s="13" t="s">
        <v>73</v>
      </c>
      <c r="B3" s="13" t="s">
        <v>74</v>
      </c>
      <c r="C3" s="14" t="s">
        <v>75</v>
      </c>
      <c r="D3" s="6">
        <v>6643954</v>
      </c>
      <c r="E3" s="7" t="s">
        <v>76</v>
      </c>
      <c r="F3" s="8" t="s">
        <v>77</v>
      </c>
      <c r="G3" s="9">
        <v>47.876679000000003</v>
      </c>
      <c r="H3" s="10" t="s">
        <v>78</v>
      </c>
      <c r="I3" s="11">
        <v>1013</v>
      </c>
      <c r="J3" s="12" t="s">
        <v>78</v>
      </c>
      <c r="K3" s="10">
        <v>1</v>
      </c>
      <c r="L3" s="15" t="s">
        <v>67</v>
      </c>
      <c r="M3" s="16">
        <f>+G3</f>
        <v>47.876679000000003</v>
      </c>
    </row>
    <row r="4" spans="1:15" x14ac:dyDescent="0.25">
      <c r="A4" s="13" t="s">
        <v>79</v>
      </c>
      <c r="B4" s="13" t="s">
        <v>74</v>
      </c>
      <c r="C4" s="14" t="s">
        <v>80</v>
      </c>
      <c r="D4" s="6">
        <v>6644256</v>
      </c>
      <c r="E4" s="7" t="s">
        <v>81</v>
      </c>
      <c r="F4" s="8" t="s">
        <v>82</v>
      </c>
      <c r="G4" s="9">
        <v>123.02912500000001</v>
      </c>
      <c r="H4" s="10" t="s">
        <v>78</v>
      </c>
      <c r="I4" s="11">
        <v>1013</v>
      </c>
      <c r="J4" s="12" t="s">
        <v>78</v>
      </c>
      <c r="K4" s="10">
        <v>1</v>
      </c>
      <c r="L4" s="15" t="s">
        <v>67</v>
      </c>
      <c r="M4" s="16">
        <f>+G4</f>
        <v>123.02912500000001</v>
      </c>
    </row>
    <row r="7" spans="1:15" ht="48" customHeight="1" x14ac:dyDescent="0.25">
      <c r="A7" s="43" t="s">
        <v>96</v>
      </c>
      <c r="B7" s="43"/>
      <c r="C7" s="43"/>
      <c r="D7" s="43"/>
      <c r="E7" s="43"/>
      <c r="F7" s="43"/>
      <c r="G7" s="43"/>
      <c r="H7" s="43"/>
      <c r="I7" s="43"/>
      <c r="J7" s="43"/>
      <c r="K7" s="43"/>
      <c r="L7" s="43"/>
      <c r="M7" s="43"/>
      <c r="O7" s="4"/>
    </row>
  </sheetData>
  <mergeCells count="2">
    <mergeCell ref="A1:M1"/>
    <mergeCell ref="A7:M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workbookViewId="0">
      <selection activeCell="C18" sqref="C18"/>
    </sheetView>
  </sheetViews>
  <sheetFormatPr defaultColWidth="5.85546875" defaultRowHeight="15" x14ac:dyDescent="0.25"/>
  <cols>
    <col min="1" max="1" width="14.28515625" style="4" bestFit="1" customWidth="1"/>
    <col min="2" max="2" width="5.7109375" style="4" bestFit="1" customWidth="1"/>
    <col min="3" max="3" width="10.140625" style="4" bestFit="1" customWidth="1"/>
    <col min="4" max="4" width="5.5703125" style="4" bestFit="1" customWidth="1"/>
    <col min="5" max="5" width="4.7109375" style="4" bestFit="1" customWidth="1"/>
    <col min="6" max="6" width="5.85546875" style="4"/>
    <col min="7" max="7" width="4.28515625" style="4" bestFit="1" customWidth="1"/>
    <col min="8" max="8" width="5.85546875" style="4"/>
    <col min="9" max="9" width="5.7109375" style="4" bestFit="1" customWidth="1"/>
    <col min="10" max="10" width="4.28515625" style="4" bestFit="1" customWidth="1"/>
    <col min="11" max="11" width="5.42578125" style="4" bestFit="1" customWidth="1"/>
    <col min="12" max="12" width="8.28515625" style="4" bestFit="1" customWidth="1"/>
    <col min="13" max="13" width="11.42578125" style="4" bestFit="1" customWidth="1"/>
    <col min="14" max="14" width="29" style="4" bestFit="1" customWidth="1"/>
    <col min="15" max="15" width="31.42578125" style="4" bestFit="1" customWidth="1"/>
    <col min="16" max="16" width="12.140625" style="4" bestFit="1" customWidth="1"/>
    <col min="17" max="17" width="5.7109375" style="4" bestFit="1" customWidth="1"/>
    <col min="18" max="16384" width="5.85546875" style="4"/>
  </cols>
  <sheetData>
    <row r="1" spans="1:17" s="3" customFormat="1" ht="81" customHeight="1" x14ac:dyDescent="0.25">
      <c r="A1" s="23" t="s">
        <v>97</v>
      </c>
      <c r="B1" s="23" t="s">
        <v>0</v>
      </c>
      <c r="C1" s="23" t="s">
        <v>1</v>
      </c>
      <c r="D1" s="23" t="s">
        <v>2</v>
      </c>
      <c r="E1" s="23" t="s">
        <v>3</v>
      </c>
      <c r="F1" s="23" t="s">
        <v>4</v>
      </c>
      <c r="G1" s="23" t="s">
        <v>5</v>
      </c>
      <c r="H1" s="23" t="s">
        <v>6</v>
      </c>
      <c r="I1" s="23" t="s">
        <v>7</v>
      </c>
      <c r="J1" s="23" t="s">
        <v>8</v>
      </c>
      <c r="K1" s="23" t="s">
        <v>9</v>
      </c>
      <c r="L1" s="23" t="s">
        <v>10</v>
      </c>
      <c r="M1" s="23" t="s">
        <v>11</v>
      </c>
      <c r="N1" s="23" t="s">
        <v>12</v>
      </c>
      <c r="O1" s="23" t="s">
        <v>13</v>
      </c>
      <c r="P1" s="23" t="s">
        <v>14</v>
      </c>
      <c r="Q1" s="23" t="s">
        <v>15</v>
      </c>
    </row>
    <row r="2" spans="1:17" x14ac:dyDescent="0.25">
      <c r="A2" s="24" t="s">
        <v>47</v>
      </c>
      <c r="B2" s="25" t="s">
        <v>16</v>
      </c>
      <c r="C2" s="25" t="s">
        <v>36</v>
      </c>
      <c r="D2" s="25" t="s">
        <v>28</v>
      </c>
      <c r="E2" s="24" t="s">
        <v>17</v>
      </c>
      <c r="F2" s="25" t="s">
        <v>37</v>
      </c>
      <c r="G2" s="25" t="s">
        <v>26</v>
      </c>
      <c r="H2" s="24" t="s">
        <v>17</v>
      </c>
      <c r="I2" s="24" t="s">
        <v>17</v>
      </c>
      <c r="J2" s="24" t="s">
        <v>17</v>
      </c>
      <c r="K2" s="24" t="s">
        <v>27</v>
      </c>
      <c r="L2" s="39">
        <v>135</v>
      </c>
      <c r="M2" s="24" t="s">
        <v>19</v>
      </c>
      <c r="N2" s="24" t="s">
        <v>20</v>
      </c>
      <c r="O2" s="24" t="s">
        <v>32</v>
      </c>
      <c r="P2" s="40">
        <v>42380</v>
      </c>
      <c r="Q2" s="24" t="s">
        <v>21</v>
      </c>
    </row>
    <row r="3" spans="1:17" x14ac:dyDescent="0.25">
      <c r="A3" s="24" t="s">
        <v>47</v>
      </c>
      <c r="B3" s="25" t="s">
        <v>16</v>
      </c>
      <c r="C3" s="25" t="s">
        <v>36</v>
      </c>
      <c r="D3" s="25" t="s">
        <v>28</v>
      </c>
      <c r="E3" s="24" t="s">
        <v>17</v>
      </c>
      <c r="F3" s="25" t="s">
        <v>37</v>
      </c>
      <c r="G3" s="25" t="s">
        <v>26</v>
      </c>
      <c r="H3" s="24" t="s">
        <v>17</v>
      </c>
      <c r="I3" s="24" t="s">
        <v>17</v>
      </c>
      <c r="J3" s="24" t="s">
        <v>17</v>
      </c>
      <c r="K3" s="24" t="s">
        <v>27</v>
      </c>
      <c r="L3" s="39">
        <v>275</v>
      </c>
      <c r="M3" s="24" t="s">
        <v>19</v>
      </c>
      <c r="N3" s="24" t="s">
        <v>20</v>
      </c>
      <c r="O3" s="24" t="s">
        <v>48</v>
      </c>
      <c r="P3" s="40">
        <v>42380</v>
      </c>
      <c r="Q3" s="24" t="s">
        <v>21</v>
      </c>
    </row>
    <row r="4" spans="1:17" x14ac:dyDescent="0.25">
      <c r="A4" s="24" t="s">
        <v>49</v>
      </c>
      <c r="B4" s="25" t="s">
        <v>16</v>
      </c>
      <c r="C4" s="25" t="s">
        <v>36</v>
      </c>
      <c r="D4" s="25" t="s">
        <v>28</v>
      </c>
      <c r="E4" s="24" t="s">
        <v>17</v>
      </c>
      <c r="F4" s="25" t="s">
        <v>37</v>
      </c>
      <c r="G4" s="25" t="s">
        <v>18</v>
      </c>
      <c r="H4" s="24" t="s">
        <v>17</v>
      </c>
      <c r="I4" s="24" t="s">
        <v>17</v>
      </c>
      <c r="J4" s="24" t="s">
        <v>17</v>
      </c>
      <c r="K4" s="24" t="s">
        <v>30</v>
      </c>
      <c r="L4" s="39">
        <v>45</v>
      </c>
      <c r="M4" s="24" t="s">
        <v>19</v>
      </c>
      <c r="N4" s="24" t="s">
        <v>20</v>
      </c>
      <c r="O4" s="24" t="s">
        <v>33</v>
      </c>
      <c r="P4" s="40">
        <v>42410</v>
      </c>
      <c r="Q4" s="24" t="s">
        <v>21</v>
      </c>
    </row>
    <row r="5" spans="1:17" x14ac:dyDescent="0.25">
      <c r="A5" s="24" t="s">
        <v>49</v>
      </c>
      <c r="B5" s="25" t="s">
        <v>16</v>
      </c>
      <c r="C5" s="25" t="s">
        <v>36</v>
      </c>
      <c r="D5" s="25" t="s">
        <v>28</v>
      </c>
      <c r="E5" s="24" t="s">
        <v>17</v>
      </c>
      <c r="F5" s="25" t="s">
        <v>37</v>
      </c>
      <c r="G5" s="25" t="s">
        <v>18</v>
      </c>
      <c r="H5" s="24" t="s">
        <v>17</v>
      </c>
      <c r="I5" s="24" t="s">
        <v>17</v>
      </c>
      <c r="J5" s="24" t="s">
        <v>17</v>
      </c>
      <c r="K5" s="24" t="s">
        <v>25</v>
      </c>
      <c r="L5" s="39">
        <v>85</v>
      </c>
      <c r="M5" s="24" t="s">
        <v>19</v>
      </c>
      <c r="N5" s="24" t="s">
        <v>20</v>
      </c>
      <c r="O5" s="24" t="s">
        <v>32</v>
      </c>
      <c r="P5" s="40">
        <v>42410</v>
      </c>
      <c r="Q5" s="24" t="s">
        <v>21</v>
      </c>
    </row>
    <row r="6" spans="1:17" x14ac:dyDescent="0.25">
      <c r="A6" s="24" t="s">
        <v>62</v>
      </c>
      <c r="B6" s="25" t="s">
        <v>16</v>
      </c>
      <c r="C6" s="25" t="s">
        <v>36</v>
      </c>
      <c r="D6" s="25" t="s">
        <v>28</v>
      </c>
      <c r="E6" s="24" t="s">
        <v>17</v>
      </c>
      <c r="F6" s="25" t="s">
        <v>37</v>
      </c>
      <c r="G6" s="25" t="s">
        <v>18</v>
      </c>
      <c r="H6" s="24" t="s">
        <v>17</v>
      </c>
      <c r="I6" s="24" t="s">
        <v>17</v>
      </c>
      <c r="J6" s="24" t="s">
        <v>17</v>
      </c>
      <c r="K6" s="24" t="s">
        <v>63</v>
      </c>
      <c r="L6" s="39">
        <v>194</v>
      </c>
      <c r="M6" s="24" t="s">
        <v>19</v>
      </c>
      <c r="N6" s="24" t="s">
        <v>20</v>
      </c>
      <c r="O6" s="24" t="s">
        <v>64</v>
      </c>
      <c r="P6" s="40">
        <v>42471</v>
      </c>
      <c r="Q6" s="24" t="s">
        <v>21</v>
      </c>
    </row>
    <row r="7" spans="1:17" x14ac:dyDescent="0.25">
      <c r="A7" s="24" t="s">
        <v>59</v>
      </c>
      <c r="B7" s="25" t="s">
        <v>16</v>
      </c>
      <c r="C7" s="25" t="s">
        <v>36</v>
      </c>
      <c r="D7" s="25" t="s">
        <v>28</v>
      </c>
      <c r="E7" s="24" t="s">
        <v>17</v>
      </c>
      <c r="F7" s="25" t="s">
        <v>37</v>
      </c>
      <c r="G7" s="25" t="s">
        <v>26</v>
      </c>
      <c r="H7" s="24" t="s">
        <v>17</v>
      </c>
      <c r="I7" s="24" t="s">
        <v>17</v>
      </c>
      <c r="J7" s="24" t="s">
        <v>17</v>
      </c>
      <c r="K7" s="24" t="s">
        <v>27</v>
      </c>
      <c r="L7" s="39">
        <v>1900</v>
      </c>
      <c r="M7" s="24" t="s">
        <v>19</v>
      </c>
      <c r="N7" s="24" t="s">
        <v>20</v>
      </c>
      <c r="O7" s="24" t="s">
        <v>60</v>
      </c>
      <c r="P7" s="40">
        <v>42500</v>
      </c>
      <c r="Q7" s="24" t="s">
        <v>21</v>
      </c>
    </row>
    <row r="8" spans="1:17" x14ac:dyDescent="0.25">
      <c r="A8" s="24" t="s">
        <v>59</v>
      </c>
      <c r="B8" s="25" t="s">
        <v>16</v>
      </c>
      <c r="C8" s="25" t="s">
        <v>36</v>
      </c>
      <c r="D8" s="25" t="s">
        <v>28</v>
      </c>
      <c r="E8" s="24" t="s">
        <v>17</v>
      </c>
      <c r="F8" s="25" t="s">
        <v>37</v>
      </c>
      <c r="G8" s="25" t="s">
        <v>26</v>
      </c>
      <c r="H8" s="24" t="s">
        <v>17</v>
      </c>
      <c r="I8" s="24" t="s">
        <v>17</v>
      </c>
      <c r="J8" s="24" t="s">
        <v>17</v>
      </c>
      <c r="K8" s="24" t="s">
        <v>27</v>
      </c>
      <c r="L8" s="39">
        <v>1700</v>
      </c>
      <c r="M8" s="24" t="s">
        <v>19</v>
      </c>
      <c r="N8" s="24" t="s">
        <v>20</v>
      </c>
      <c r="O8" s="24" t="s">
        <v>60</v>
      </c>
      <c r="P8" s="40">
        <v>42500</v>
      </c>
      <c r="Q8" s="24" t="s">
        <v>21</v>
      </c>
    </row>
    <row r="9" spans="1:17" x14ac:dyDescent="0.25">
      <c r="A9" s="24" t="s">
        <v>59</v>
      </c>
      <c r="B9" s="25" t="s">
        <v>16</v>
      </c>
      <c r="C9" s="25" t="s">
        <v>36</v>
      </c>
      <c r="D9" s="25" t="s">
        <v>28</v>
      </c>
      <c r="E9" s="24" t="s">
        <v>17</v>
      </c>
      <c r="F9" s="25" t="s">
        <v>37</v>
      </c>
      <c r="G9" s="25" t="s">
        <v>26</v>
      </c>
      <c r="H9" s="24" t="s">
        <v>17</v>
      </c>
      <c r="I9" s="24" t="s">
        <v>17</v>
      </c>
      <c r="J9" s="24" t="s">
        <v>17</v>
      </c>
      <c r="K9" s="24" t="s">
        <v>27</v>
      </c>
      <c r="L9" s="39">
        <v>236.95000000000002</v>
      </c>
      <c r="M9" s="24" t="s">
        <v>19</v>
      </c>
      <c r="N9" s="24" t="s">
        <v>20</v>
      </c>
      <c r="O9" s="24" t="s">
        <v>61</v>
      </c>
      <c r="P9" s="40">
        <v>42500</v>
      </c>
      <c r="Q9" s="24" t="s">
        <v>21</v>
      </c>
    </row>
    <row r="10" spans="1:17" x14ac:dyDescent="0.25">
      <c r="A10" s="24" t="s">
        <v>59</v>
      </c>
      <c r="B10" s="25" t="s">
        <v>16</v>
      </c>
      <c r="C10" s="25" t="s">
        <v>36</v>
      </c>
      <c r="D10" s="25" t="s">
        <v>28</v>
      </c>
      <c r="E10" s="24" t="s">
        <v>17</v>
      </c>
      <c r="F10" s="25" t="s">
        <v>37</v>
      </c>
      <c r="G10" s="25" t="s">
        <v>18</v>
      </c>
      <c r="H10" s="24" t="s">
        <v>17</v>
      </c>
      <c r="I10" s="24" t="s">
        <v>17</v>
      </c>
      <c r="J10" s="24" t="s">
        <v>17</v>
      </c>
      <c r="K10" s="24" t="s">
        <v>30</v>
      </c>
      <c r="L10" s="39">
        <v>45</v>
      </c>
      <c r="M10" s="24" t="s">
        <v>19</v>
      </c>
      <c r="N10" s="24" t="s">
        <v>20</v>
      </c>
      <c r="O10" s="24" t="s">
        <v>31</v>
      </c>
      <c r="P10" s="40">
        <v>42500</v>
      </c>
      <c r="Q10" s="24" t="s">
        <v>21</v>
      </c>
    </row>
    <row r="11" spans="1:17" x14ac:dyDescent="0.25">
      <c r="A11" s="24" t="s">
        <v>58</v>
      </c>
      <c r="B11" s="25" t="s">
        <v>16</v>
      </c>
      <c r="C11" s="25" t="s">
        <v>36</v>
      </c>
      <c r="D11" s="25" t="s">
        <v>28</v>
      </c>
      <c r="E11" s="24" t="s">
        <v>17</v>
      </c>
      <c r="F11" s="25" t="s">
        <v>37</v>
      </c>
      <c r="G11" s="25" t="s">
        <v>18</v>
      </c>
      <c r="H11" s="24" t="s">
        <v>17</v>
      </c>
      <c r="I11" s="24" t="s">
        <v>17</v>
      </c>
      <c r="J11" s="24" t="s">
        <v>17</v>
      </c>
      <c r="K11" s="24" t="s">
        <v>25</v>
      </c>
      <c r="L11" s="39">
        <v>395</v>
      </c>
      <c r="M11" s="24" t="s">
        <v>19</v>
      </c>
      <c r="N11" s="24" t="s">
        <v>20</v>
      </c>
      <c r="O11" s="24" t="s">
        <v>34</v>
      </c>
      <c r="P11" s="40">
        <v>42535</v>
      </c>
      <c r="Q11" s="24" t="s">
        <v>21</v>
      </c>
    </row>
    <row r="12" spans="1:17" x14ac:dyDescent="0.25">
      <c r="A12" s="24" t="s">
        <v>58</v>
      </c>
      <c r="B12" s="25" t="s">
        <v>16</v>
      </c>
      <c r="C12" s="25" t="s">
        <v>36</v>
      </c>
      <c r="D12" s="25" t="s">
        <v>28</v>
      </c>
      <c r="E12" s="24" t="s">
        <v>17</v>
      </c>
      <c r="F12" s="25" t="s">
        <v>37</v>
      </c>
      <c r="G12" s="25" t="s">
        <v>18</v>
      </c>
      <c r="H12" s="24" t="s">
        <v>17</v>
      </c>
      <c r="I12" s="24" t="s">
        <v>17</v>
      </c>
      <c r="J12" s="24" t="s">
        <v>17</v>
      </c>
      <c r="K12" s="24" t="s">
        <v>25</v>
      </c>
      <c r="L12" s="39">
        <v>395</v>
      </c>
      <c r="M12" s="24" t="s">
        <v>19</v>
      </c>
      <c r="N12" s="24" t="s">
        <v>20</v>
      </c>
      <c r="O12" s="24" t="s">
        <v>34</v>
      </c>
      <c r="P12" s="40">
        <v>42535</v>
      </c>
      <c r="Q12" s="24" t="s">
        <v>21</v>
      </c>
    </row>
    <row r="13" spans="1:17" x14ac:dyDescent="0.25">
      <c r="A13" s="24" t="s">
        <v>58</v>
      </c>
      <c r="B13" s="25" t="s">
        <v>16</v>
      </c>
      <c r="C13" s="25" t="s">
        <v>36</v>
      </c>
      <c r="D13" s="25" t="s">
        <v>28</v>
      </c>
      <c r="E13" s="24" t="s">
        <v>17</v>
      </c>
      <c r="F13" s="25" t="s">
        <v>37</v>
      </c>
      <c r="G13" s="25" t="s">
        <v>26</v>
      </c>
      <c r="H13" s="24" t="s">
        <v>17</v>
      </c>
      <c r="I13" s="24" t="s">
        <v>17</v>
      </c>
      <c r="J13" s="24" t="s">
        <v>17</v>
      </c>
      <c r="K13" s="24" t="s">
        <v>27</v>
      </c>
      <c r="L13" s="39">
        <v>90</v>
      </c>
      <c r="M13" s="24" t="s">
        <v>19</v>
      </c>
      <c r="N13" s="24" t="s">
        <v>20</v>
      </c>
      <c r="O13" s="24" t="s">
        <v>32</v>
      </c>
      <c r="P13" s="40">
        <v>42535</v>
      </c>
      <c r="Q13" s="24" t="s">
        <v>21</v>
      </c>
    </row>
    <row r="14" spans="1:17" x14ac:dyDescent="0.25">
      <c r="A14" s="24" t="s">
        <v>58</v>
      </c>
      <c r="B14" s="25" t="s">
        <v>16</v>
      </c>
      <c r="C14" s="25" t="s">
        <v>36</v>
      </c>
      <c r="D14" s="25" t="s">
        <v>28</v>
      </c>
      <c r="E14" s="24" t="s">
        <v>17</v>
      </c>
      <c r="F14" s="25" t="s">
        <v>37</v>
      </c>
      <c r="G14" s="25" t="s">
        <v>18</v>
      </c>
      <c r="H14" s="24" t="s">
        <v>17</v>
      </c>
      <c r="I14" s="24" t="s">
        <v>17</v>
      </c>
      <c r="J14" s="24" t="s">
        <v>17</v>
      </c>
      <c r="K14" s="24" t="s">
        <v>30</v>
      </c>
      <c r="L14" s="39">
        <v>45</v>
      </c>
      <c r="M14" s="24" t="s">
        <v>19</v>
      </c>
      <c r="N14" s="24" t="s">
        <v>20</v>
      </c>
      <c r="O14" s="24" t="s">
        <v>31</v>
      </c>
      <c r="P14" s="40">
        <v>42535</v>
      </c>
      <c r="Q14" s="24" t="s">
        <v>21</v>
      </c>
    </row>
    <row r="15" spans="1:17" x14ac:dyDescent="0.25">
      <c r="A15" s="24" t="s">
        <v>35</v>
      </c>
      <c r="B15" s="25" t="s">
        <v>16</v>
      </c>
      <c r="C15" s="25" t="s">
        <v>36</v>
      </c>
      <c r="D15" s="25" t="s">
        <v>28</v>
      </c>
      <c r="E15" s="24" t="s">
        <v>17</v>
      </c>
      <c r="F15" s="25" t="s">
        <v>37</v>
      </c>
      <c r="G15" s="25" t="s">
        <v>18</v>
      </c>
      <c r="H15" s="24" t="s">
        <v>17</v>
      </c>
      <c r="I15" s="24" t="s">
        <v>17</v>
      </c>
      <c r="J15" s="24" t="s">
        <v>17</v>
      </c>
      <c r="K15" s="24" t="s">
        <v>30</v>
      </c>
      <c r="L15" s="39">
        <v>45</v>
      </c>
      <c r="M15" s="24" t="s">
        <v>19</v>
      </c>
      <c r="N15" s="24" t="s">
        <v>20</v>
      </c>
      <c r="O15" s="24" t="s">
        <v>31</v>
      </c>
      <c r="P15" s="40">
        <v>42563</v>
      </c>
      <c r="Q15" s="24" t="s">
        <v>21</v>
      </c>
    </row>
    <row r="16" spans="1:17" x14ac:dyDescent="0.25">
      <c r="A16" s="24" t="s">
        <v>38</v>
      </c>
      <c r="B16" s="25" t="s">
        <v>16</v>
      </c>
      <c r="C16" s="25" t="s">
        <v>36</v>
      </c>
      <c r="D16" s="25" t="s">
        <v>28</v>
      </c>
      <c r="E16" s="24" t="s">
        <v>17</v>
      </c>
      <c r="F16" s="25" t="s">
        <v>37</v>
      </c>
      <c r="G16" s="25" t="s">
        <v>18</v>
      </c>
      <c r="H16" s="24" t="s">
        <v>17</v>
      </c>
      <c r="I16" s="24" t="s">
        <v>17</v>
      </c>
      <c r="J16" s="24" t="s">
        <v>17</v>
      </c>
      <c r="K16" s="24" t="s">
        <v>25</v>
      </c>
      <c r="L16" s="39">
        <v>200</v>
      </c>
      <c r="M16" s="24" t="s">
        <v>19</v>
      </c>
      <c r="N16" s="24" t="s">
        <v>20</v>
      </c>
      <c r="O16" s="24" t="s">
        <v>39</v>
      </c>
      <c r="P16" s="40">
        <v>42289</v>
      </c>
      <c r="Q16" s="24" t="s">
        <v>21</v>
      </c>
    </row>
    <row r="17" spans="1:17" x14ac:dyDescent="0.25">
      <c r="A17" s="24" t="s">
        <v>45</v>
      </c>
      <c r="B17" s="25" t="s">
        <v>16</v>
      </c>
      <c r="C17" s="25" t="s">
        <v>36</v>
      </c>
      <c r="D17" s="25" t="s">
        <v>28</v>
      </c>
      <c r="E17" s="24" t="s">
        <v>17</v>
      </c>
      <c r="F17" s="25" t="s">
        <v>37</v>
      </c>
      <c r="G17" s="25" t="s">
        <v>18</v>
      </c>
      <c r="H17" s="24" t="s">
        <v>17</v>
      </c>
      <c r="I17" s="24" t="s">
        <v>17</v>
      </c>
      <c r="J17" s="24" t="s">
        <v>17</v>
      </c>
      <c r="K17" s="24" t="s">
        <v>29</v>
      </c>
      <c r="L17" s="39">
        <v>50.300000000000004</v>
      </c>
      <c r="M17" s="24" t="s">
        <v>19</v>
      </c>
      <c r="N17" s="24" t="s">
        <v>20</v>
      </c>
      <c r="O17" s="24" t="s">
        <v>46</v>
      </c>
      <c r="P17" s="40">
        <v>42349</v>
      </c>
      <c r="Q17" s="24" t="s">
        <v>21</v>
      </c>
    </row>
    <row r="18" spans="1:17" x14ac:dyDescent="0.25">
      <c r="A18" s="24" t="s">
        <v>52</v>
      </c>
      <c r="B18" s="25" t="s">
        <v>16</v>
      </c>
      <c r="C18" s="25" t="s">
        <v>36</v>
      </c>
      <c r="D18" s="25" t="s">
        <v>28</v>
      </c>
      <c r="E18" s="24" t="s">
        <v>17</v>
      </c>
      <c r="F18" s="25" t="s">
        <v>37</v>
      </c>
      <c r="G18" s="25" t="s">
        <v>22</v>
      </c>
      <c r="H18" s="24" t="s">
        <v>17</v>
      </c>
      <c r="I18" s="24" t="s">
        <v>17</v>
      </c>
      <c r="J18" s="24" t="s">
        <v>17</v>
      </c>
      <c r="K18" s="24" t="s">
        <v>23</v>
      </c>
      <c r="L18" s="39">
        <v>319.66000000000003</v>
      </c>
      <c r="M18" s="24" t="s">
        <v>19</v>
      </c>
      <c r="N18" s="24" t="s">
        <v>20</v>
      </c>
      <c r="O18" s="24" t="s">
        <v>24</v>
      </c>
      <c r="P18" s="40">
        <v>42380</v>
      </c>
      <c r="Q18" s="24" t="s">
        <v>21</v>
      </c>
    </row>
    <row r="19" spans="1:17" x14ac:dyDescent="0.25">
      <c r="A19" s="24" t="s">
        <v>52</v>
      </c>
      <c r="B19" s="25" t="s">
        <v>16</v>
      </c>
      <c r="C19" s="25" t="s">
        <v>36</v>
      </c>
      <c r="D19" s="25" t="s">
        <v>28</v>
      </c>
      <c r="E19" s="24" t="s">
        <v>17</v>
      </c>
      <c r="F19" s="25" t="s">
        <v>37</v>
      </c>
      <c r="G19" s="25" t="s">
        <v>22</v>
      </c>
      <c r="H19" s="24" t="s">
        <v>17</v>
      </c>
      <c r="I19" s="24" t="s">
        <v>17</v>
      </c>
      <c r="J19" s="24" t="s">
        <v>17</v>
      </c>
      <c r="K19" s="24" t="s">
        <v>23</v>
      </c>
      <c r="L19" s="39">
        <v>386.63</v>
      </c>
      <c r="M19" s="24" t="s">
        <v>19</v>
      </c>
      <c r="N19" s="24" t="s">
        <v>20</v>
      </c>
      <c r="O19" s="24" t="s">
        <v>24</v>
      </c>
      <c r="P19" s="40">
        <v>42380</v>
      </c>
      <c r="Q19" s="24" t="s">
        <v>21</v>
      </c>
    </row>
    <row r="20" spans="1:17" x14ac:dyDescent="0.25">
      <c r="A20" s="24" t="s">
        <v>50</v>
      </c>
      <c r="B20" s="25" t="s">
        <v>16</v>
      </c>
      <c r="C20" s="25" t="s">
        <v>36</v>
      </c>
      <c r="D20" s="25" t="s">
        <v>28</v>
      </c>
      <c r="E20" s="24" t="s">
        <v>17</v>
      </c>
      <c r="F20" s="25" t="s">
        <v>37</v>
      </c>
      <c r="G20" s="25" t="s">
        <v>22</v>
      </c>
      <c r="H20" s="24" t="s">
        <v>17</v>
      </c>
      <c r="I20" s="24" t="s">
        <v>17</v>
      </c>
      <c r="J20" s="24" t="s">
        <v>17</v>
      </c>
      <c r="K20" s="24" t="s">
        <v>23</v>
      </c>
      <c r="L20" s="39">
        <v>325.7</v>
      </c>
      <c r="M20" s="24" t="s">
        <v>19</v>
      </c>
      <c r="N20" s="24" t="s">
        <v>20</v>
      </c>
      <c r="O20" s="24" t="s">
        <v>51</v>
      </c>
      <c r="P20" s="40">
        <v>42472</v>
      </c>
      <c r="Q20" s="24" t="s">
        <v>21</v>
      </c>
    </row>
    <row r="21" spans="1:17" x14ac:dyDescent="0.25">
      <c r="A21" s="24" t="s">
        <v>40</v>
      </c>
      <c r="B21" s="25" t="s">
        <v>16</v>
      </c>
      <c r="C21" s="25" t="s">
        <v>36</v>
      </c>
      <c r="D21" s="25" t="s">
        <v>28</v>
      </c>
      <c r="E21" s="24" t="s">
        <v>17</v>
      </c>
      <c r="F21" s="25" t="s">
        <v>37</v>
      </c>
      <c r="G21" s="25" t="s">
        <v>22</v>
      </c>
      <c r="H21" s="24" t="s">
        <v>17</v>
      </c>
      <c r="I21" s="24" t="s">
        <v>17</v>
      </c>
      <c r="J21" s="24" t="s">
        <v>17</v>
      </c>
      <c r="K21" s="24" t="s">
        <v>23</v>
      </c>
      <c r="L21" s="39">
        <v>35.58</v>
      </c>
      <c r="M21" s="24" t="s">
        <v>19</v>
      </c>
      <c r="N21" s="24" t="s">
        <v>20</v>
      </c>
      <c r="O21" s="24" t="s">
        <v>41</v>
      </c>
      <c r="P21" s="40">
        <v>42562</v>
      </c>
      <c r="Q21" s="24" t="s">
        <v>21</v>
      </c>
    </row>
    <row r="22" spans="1:17" x14ac:dyDescent="0.25">
      <c r="A22" s="24" t="s">
        <v>40</v>
      </c>
      <c r="B22" s="25" t="s">
        <v>16</v>
      </c>
      <c r="C22" s="25" t="s">
        <v>36</v>
      </c>
      <c r="D22" s="25" t="s">
        <v>28</v>
      </c>
      <c r="E22" s="24" t="s">
        <v>17</v>
      </c>
      <c r="F22" s="25" t="s">
        <v>37</v>
      </c>
      <c r="G22" s="25" t="s">
        <v>22</v>
      </c>
      <c r="H22" s="24" t="s">
        <v>17</v>
      </c>
      <c r="I22" s="24" t="s">
        <v>17</v>
      </c>
      <c r="J22" s="24" t="s">
        <v>17</v>
      </c>
      <c r="K22" s="24" t="s">
        <v>23</v>
      </c>
      <c r="L22" s="39">
        <v>23.71</v>
      </c>
      <c r="M22" s="24" t="s">
        <v>19</v>
      </c>
      <c r="N22" s="24" t="s">
        <v>20</v>
      </c>
      <c r="O22" s="24" t="s">
        <v>42</v>
      </c>
      <c r="P22" s="40">
        <v>42562</v>
      </c>
      <c r="Q22" s="24" t="s">
        <v>21</v>
      </c>
    </row>
    <row r="23" spans="1:17" x14ac:dyDescent="0.25">
      <c r="A23" s="24" t="s">
        <v>40</v>
      </c>
      <c r="B23" s="25" t="s">
        <v>16</v>
      </c>
      <c r="C23" s="25" t="s">
        <v>36</v>
      </c>
      <c r="D23" s="25" t="s">
        <v>28</v>
      </c>
      <c r="E23" s="24" t="s">
        <v>17</v>
      </c>
      <c r="F23" s="25" t="s">
        <v>37</v>
      </c>
      <c r="G23" s="25" t="s">
        <v>22</v>
      </c>
      <c r="H23" s="24" t="s">
        <v>17</v>
      </c>
      <c r="I23" s="24" t="s">
        <v>17</v>
      </c>
      <c r="J23" s="24" t="s">
        <v>17</v>
      </c>
      <c r="K23" s="24" t="s">
        <v>23</v>
      </c>
      <c r="L23" s="39">
        <v>13.6</v>
      </c>
      <c r="M23" s="24" t="s">
        <v>19</v>
      </c>
      <c r="N23" s="24" t="s">
        <v>20</v>
      </c>
      <c r="O23" s="24" t="s">
        <v>43</v>
      </c>
      <c r="P23" s="40">
        <v>42562</v>
      </c>
      <c r="Q23" s="24" t="s">
        <v>21</v>
      </c>
    </row>
    <row r="24" spans="1:17" x14ac:dyDescent="0.25">
      <c r="A24" s="24" t="s">
        <v>40</v>
      </c>
      <c r="B24" s="25" t="s">
        <v>16</v>
      </c>
      <c r="C24" s="25" t="s">
        <v>36</v>
      </c>
      <c r="D24" s="25" t="s">
        <v>28</v>
      </c>
      <c r="E24" s="24" t="s">
        <v>17</v>
      </c>
      <c r="F24" s="25" t="s">
        <v>37</v>
      </c>
      <c r="G24" s="25" t="s">
        <v>22</v>
      </c>
      <c r="H24" s="24" t="s">
        <v>17</v>
      </c>
      <c r="I24" s="24" t="s">
        <v>17</v>
      </c>
      <c r="J24" s="24" t="s">
        <v>17</v>
      </c>
      <c r="K24" s="24" t="s">
        <v>23</v>
      </c>
      <c r="L24" s="39">
        <v>861.56000000000006</v>
      </c>
      <c r="M24" s="24" t="s">
        <v>19</v>
      </c>
      <c r="N24" s="24" t="s">
        <v>20</v>
      </c>
      <c r="O24" s="24" t="s">
        <v>44</v>
      </c>
      <c r="P24" s="40">
        <v>42562</v>
      </c>
      <c r="Q24" s="24" t="s">
        <v>21</v>
      </c>
    </row>
    <row r="25" spans="1:17" x14ac:dyDescent="0.25">
      <c r="A25" s="24" t="s">
        <v>56</v>
      </c>
      <c r="B25" s="25" t="s">
        <v>16</v>
      </c>
      <c r="C25" s="25" t="s">
        <v>36</v>
      </c>
      <c r="D25" s="25" t="s">
        <v>28</v>
      </c>
      <c r="E25" s="24" t="s">
        <v>17</v>
      </c>
      <c r="F25" s="25" t="s">
        <v>37</v>
      </c>
      <c r="G25" s="25" t="s">
        <v>22</v>
      </c>
      <c r="H25" s="24" t="s">
        <v>17</v>
      </c>
      <c r="I25" s="24" t="s">
        <v>17</v>
      </c>
      <c r="J25" s="24" t="s">
        <v>17</v>
      </c>
      <c r="K25" s="24" t="s">
        <v>23</v>
      </c>
      <c r="L25" s="39">
        <v>419.40000000000003</v>
      </c>
      <c r="M25" s="24" t="s">
        <v>19</v>
      </c>
      <c r="N25" s="24" t="s">
        <v>20</v>
      </c>
      <c r="O25" s="24" t="s">
        <v>57</v>
      </c>
      <c r="P25" s="40">
        <v>42289</v>
      </c>
      <c r="Q25" s="24" t="s">
        <v>21</v>
      </c>
    </row>
    <row r="26" spans="1:17" x14ac:dyDescent="0.25">
      <c r="A26" s="24" t="s">
        <v>53</v>
      </c>
      <c r="B26" s="25" t="s">
        <v>16</v>
      </c>
      <c r="C26" s="25" t="s">
        <v>36</v>
      </c>
      <c r="D26" s="25" t="s">
        <v>28</v>
      </c>
      <c r="E26" s="24" t="s">
        <v>17</v>
      </c>
      <c r="F26" s="25" t="s">
        <v>37</v>
      </c>
      <c r="G26" s="25" t="s">
        <v>22</v>
      </c>
      <c r="H26" s="24" t="s">
        <v>17</v>
      </c>
      <c r="I26" s="24" t="s">
        <v>17</v>
      </c>
      <c r="J26" s="24" t="s">
        <v>17</v>
      </c>
      <c r="K26" s="24" t="s">
        <v>23</v>
      </c>
      <c r="L26" s="39">
        <v>276.97000000000003</v>
      </c>
      <c r="M26" s="24" t="s">
        <v>19</v>
      </c>
      <c r="N26" s="24" t="s">
        <v>20</v>
      </c>
      <c r="O26" s="24" t="s">
        <v>54</v>
      </c>
      <c r="P26" s="40">
        <v>42318</v>
      </c>
      <c r="Q26" s="24" t="s">
        <v>21</v>
      </c>
    </row>
    <row r="27" spans="1:17" x14ac:dyDescent="0.25">
      <c r="A27" s="24" t="s">
        <v>53</v>
      </c>
      <c r="B27" s="25" t="s">
        <v>16</v>
      </c>
      <c r="C27" s="25" t="s">
        <v>36</v>
      </c>
      <c r="D27" s="25" t="s">
        <v>28</v>
      </c>
      <c r="E27" s="24" t="s">
        <v>17</v>
      </c>
      <c r="F27" s="25" t="s">
        <v>37</v>
      </c>
      <c r="G27" s="25" t="s">
        <v>22</v>
      </c>
      <c r="H27" s="24" t="s">
        <v>17</v>
      </c>
      <c r="I27" s="24" t="s">
        <v>17</v>
      </c>
      <c r="J27" s="24" t="s">
        <v>17</v>
      </c>
      <c r="K27" s="24" t="s">
        <v>23</v>
      </c>
      <c r="L27" s="39">
        <v>386.66</v>
      </c>
      <c r="M27" s="24" t="s">
        <v>19</v>
      </c>
      <c r="N27" s="24" t="s">
        <v>20</v>
      </c>
      <c r="O27" s="24" t="s">
        <v>55</v>
      </c>
      <c r="P27" s="40">
        <v>42318</v>
      </c>
      <c r="Q27" s="24" t="s">
        <v>21</v>
      </c>
    </row>
    <row r="28" spans="1:17" x14ac:dyDescent="0.25">
      <c r="A28" s="24"/>
      <c r="B28" s="25"/>
      <c r="C28" s="25" t="s">
        <v>65</v>
      </c>
      <c r="D28" s="25"/>
      <c r="E28" s="24"/>
      <c r="F28" s="25"/>
      <c r="G28" s="25"/>
      <c r="H28" s="24"/>
      <c r="I28" s="24"/>
      <c r="J28" s="24"/>
      <c r="K28" s="24"/>
      <c r="L28" s="39">
        <v>8885.7200000000012</v>
      </c>
      <c r="M28" s="24"/>
      <c r="N28" s="24"/>
      <c r="O28" s="24"/>
      <c r="P28" s="40"/>
      <c r="Q28" s="24"/>
    </row>
  </sheetData>
  <sortState ref="A3:Q28">
    <sortCondition ref="A3:A2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C18" sqref="C18"/>
    </sheetView>
  </sheetViews>
  <sheetFormatPr defaultRowHeight="15" x14ac:dyDescent="0.25"/>
  <cols>
    <col min="1" max="1" width="11.28515625" style="20" bestFit="1" customWidth="1"/>
    <col min="2" max="2" width="8.42578125" style="20" bestFit="1" customWidth="1"/>
    <col min="3" max="3" width="40.140625" style="20" bestFit="1" customWidth="1"/>
    <col min="4" max="4" width="5.140625" style="20" bestFit="1" customWidth="1"/>
    <col min="5" max="5" width="41.140625" style="20" bestFit="1" customWidth="1"/>
    <col min="6" max="6" width="14" style="20" bestFit="1" customWidth="1"/>
    <col min="7" max="7" width="9.140625" style="20"/>
    <col min="8" max="8" width="11.85546875" style="20" bestFit="1" customWidth="1"/>
    <col min="9" max="9" width="9.28515625" style="20" bestFit="1" customWidth="1"/>
    <col min="10" max="10" width="10.28515625" style="20" bestFit="1" customWidth="1"/>
    <col min="11" max="16384" width="9.140625" style="20"/>
  </cols>
  <sheetData>
    <row r="1" spans="1:10" ht="81" customHeight="1" x14ac:dyDescent="0.25">
      <c r="A1" s="41" t="s">
        <v>97</v>
      </c>
      <c r="B1" s="17" t="e">
        <f>VLOOKUP($A1,[1]Sheet1!$A$2:$C$618,3,FALSE)</f>
        <v>#VALUE!</v>
      </c>
      <c r="C1" s="18" t="s">
        <v>69</v>
      </c>
      <c r="D1" s="17">
        <f>2510</f>
        <v>2510</v>
      </c>
      <c r="E1" s="18" t="s">
        <v>66</v>
      </c>
      <c r="F1" s="19">
        <v>-83790</v>
      </c>
      <c r="G1" s="19"/>
      <c r="H1" s="5" t="str">
        <f>VLOOKUP($D1,[1]Sheet2!$A$6:$C$886,3,FALSE)</f>
        <v>Reversion</v>
      </c>
      <c r="I1" s="33">
        <v>1</v>
      </c>
      <c r="J1" s="17" t="s">
        <v>67</v>
      </c>
    </row>
    <row r="2" spans="1:10" x14ac:dyDescent="0.25">
      <c r="A2" s="17">
        <f>1013</f>
        <v>1013</v>
      </c>
      <c r="B2" s="17">
        <f>VLOOKUP($A2,[1]Sheet1!$A$2:$C$618,3,FALSE)</f>
        <v>753</v>
      </c>
      <c r="C2" s="18" t="s">
        <v>69</v>
      </c>
      <c r="D2" s="17">
        <f>4203</f>
        <v>4203</v>
      </c>
      <c r="E2" s="18" t="s">
        <v>70</v>
      </c>
      <c r="F2" s="19">
        <v>23</v>
      </c>
      <c r="G2" s="19"/>
      <c r="H2" s="5" t="str">
        <f>VLOOKUP($D2,[1]Sheet2!$A$6:$C$886,3,FALSE)</f>
        <v>Other Funds</v>
      </c>
      <c r="I2" s="34" t="s">
        <v>68</v>
      </c>
      <c r="J2" s="35" t="s">
        <v>68</v>
      </c>
    </row>
    <row r="3" spans="1:10" x14ac:dyDescent="0.25">
      <c r="A3" s="17">
        <f>1013</f>
        <v>1013</v>
      </c>
      <c r="B3" s="17">
        <f>VLOOKUP($A3,[1]Sheet1!$A$2:$C$618,3,FALSE)</f>
        <v>753</v>
      </c>
      <c r="C3" s="18" t="s">
        <v>69</v>
      </c>
      <c r="D3" s="17">
        <f>4659</f>
        <v>4659</v>
      </c>
      <c r="E3" s="18" t="s">
        <v>71</v>
      </c>
      <c r="F3" s="19">
        <v>3525389</v>
      </c>
      <c r="G3" s="19"/>
      <c r="H3" s="5" t="str">
        <f>VLOOKUP($D3,[1]Sheet2!$A$6:$C$886,3,FALSE)</f>
        <v>Other Funds</v>
      </c>
      <c r="I3" s="34" t="s">
        <v>68</v>
      </c>
      <c r="J3" s="35" t="s">
        <v>68</v>
      </c>
    </row>
    <row r="4" spans="1:10" x14ac:dyDescent="0.25">
      <c r="A4" s="36" t="s">
        <v>72</v>
      </c>
      <c r="B4" s="21"/>
      <c r="D4" s="21"/>
      <c r="F4" s="37">
        <f>SUBTOTAL(9,F1:F3)</f>
        <v>3441622</v>
      </c>
      <c r="G4" s="22"/>
      <c r="H4" s="1"/>
      <c r="I4" s="38"/>
      <c r="J4"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2017-02-21T16:28:30Z</dcterms:modified>
</cp:coreProperties>
</file>